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PNECH\Desktop\Cuenta Pública\2022\Presupuesto 2022\"/>
    </mc:Choice>
  </mc:AlternateContent>
  <xr:revisionPtr revIDLastSave="0" documentId="13_ncr:1_{03AFE615-B17D-43B2-AD4B-9F86C785DEAC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720" xr2:uid="{00000000-000D-0000-FFFF-FFFF00000000}"/>
  </bookViews>
  <sheets>
    <sheet name="EAI_DET" sheetId="1" r:id="rId1"/>
  </sheets>
  <definedNames>
    <definedName name="_xlnm.Print_Area" localSheetId="0">EAI_DET!$B$1:$H$82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H49" i="1" s="1"/>
  <c r="F49" i="1"/>
  <c r="G16" i="1"/>
  <c r="F16" i="1"/>
  <c r="D49" i="1"/>
  <c r="H77" i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48" i="1" l="1"/>
  <c r="H62" i="1"/>
  <c r="H30" i="1"/>
  <c r="H57" i="1"/>
  <c r="E71" i="1"/>
  <c r="H68" i="1" l="1"/>
  <c r="E77" i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F68" i="1" s="1"/>
  <c r="D48" i="1"/>
  <c r="D68" i="1" s="1"/>
  <c r="C48" i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F17" i="1"/>
  <c r="D17" i="1"/>
  <c r="D43" i="1" s="1"/>
  <c r="C17" i="1"/>
  <c r="F43" i="1" l="1"/>
  <c r="F73" i="1" s="1"/>
  <c r="D73" i="1"/>
  <c r="E30" i="1"/>
  <c r="E39" i="1"/>
  <c r="C68" i="1"/>
  <c r="C43" i="1"/>
  <c r="E17" i="1"/>
  <c r="H78" i="1"/>
  <c r="G43" i="1"/>
  <c r="H17" i="1"/>
  <c r="H37" i="1"/>
  <c r="H39" i="1"/>
  <c r="G68" i="1"/>
  <c r="E37" i="1"/>
  <c r="E43" i="1" s="1"/>
  <c r="E68" i="1"/>
  <c r="C73" i="1" l="1"/>
  <c r="H43" i="1"/>
  <c r="H73" i="1" s="1"/>
  <c r="G73" i="1"/>
  <c r="E73" i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<sst xmlns="http://schemas.openxmlformats.org/spreadsheetml/2006/main" count="77" uniqueCount="77">
  <si>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</si>
  <si>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</si>
  <si>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</si>
  <si>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</si>
  <si>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</si>
  <si>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</si>
  <si>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</si>
  <si>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</si>
  <si>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</si>
  <si>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</si>
  <si>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</si>
  <si>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</si>
  <si>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</si>
  <si>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</si>
  <si>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</si>
  <si>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</si>
  <si>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</si>
  <si>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</si>
  <si>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</si>
  <si>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</si>
  <si>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</si>
  <si>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</si>
  <si>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</si>
  <si>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</si>
  <si>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</si>
  <si>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</si>
  <si>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</si>
  <si>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</si>
  <si>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</si>
  <si>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</si>
  <si>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</si>
  <si>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</si>
  <si>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</si>
  <si>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</si>
  <si>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</si>
  <si>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</si>
  <si>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</si>
  <si>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</si>
  <si>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</si>
  <si>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</si>
  <si>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</si>
  <si>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</si>
  <si>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</si>
  <si>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</si>
  <si>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</si>
  <si>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</si>
  <si>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</si>
  <si>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</si>
  <si>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</si>
  <si>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</si>
  <si>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</si>
  <si>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</si>
  <si>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</si>
  <si>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</si>
  <si>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</si>
  <si>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</si>
  <si>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</si>
  <si>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</si>
  <si>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</si>
  <si>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</si>
  <si>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</si>
  <si>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</si>
  <si>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</si>
  <si>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</si>
  <si>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</si>
  <si>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</si>
  <si>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</si>
  <si>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</si>
  <si>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</si>
  <si>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</si>
  <si>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</si>
  <si>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</si>
  <si>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</si>
  <si>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</si>
  <si>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</si>
  <si>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UNIVERSIDAD PEDAGÓGICA NACIONAL DEL ESTADO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</si>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</sst>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97"/>
  <sheetViews>
    <sheetView tabSelected="1" zoomScale="90" zoomScaleNormal="90" workbookViewId="0">
      <selection activeCell="B4" sqref="B4:H4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3" t="s">
        <v>75</v>
      </c>
      <c r="C2" s="34"/>
      <c r="D2" s="34"/>
      <c r="E2" s="34"/>
      <c r="F2" s="34"/>
      <c r="G2" s="34"/>
      <c r="H2" s="35"/>
    </row>
    <row r="3" spans="2:9" x14ac:dyDescent="0.2">
      <c r="B3" s="36" t="s">
        <v>1</v>
      </c>
      <c r="C3" s="37"/>
      <c r="D3" s="37"/>
      <c r="E3" s="37"/>
      <c r="F3" s="37"/>
      <c r="G3" s="37"/>
      <c r="H3" s="38"/>
    </row>
    <row r="4" spans="2:9" x14ac:dyDescent="0.2">
      <c r="B4" s="39" t="s">
        <v>76</v>
      </c>
      <c r="C4" s="40"/>
      <c r="D4" s="40"/>
      <c r="E4" s="40"/>
      <c r="F4" s="40"/>
      <c r="G4" s="40"/>
      <c r="H4" s="41"/>
    </row>
    <row r="5" spans="2:9" ht="12.75" thickBot="1" x14ac:dyDescent="0.25">
      <c r="B5" s="42" t="s">
        <v>2</v>
      </c>
      <c r="C5" s="43"/>
      <c r="D5" s="43"/>
      <c r="E5" s="43"/>
      <c r="F5" s="43"/>
      <c r="G5" s="43"/>
      <c r="H5" s="44"/>
    </row>
    <row r="6" spans="2:9" ht="12.75" thickBot="1" x14ac:dyDescent="0.25">
      <c r="B6" s="45" t="s">
        <v>3</v>
      </c>
      <c r="C6" s="47" t="s">
        <v>4</v>
      </c>
      <c r="D6" s="48"/>
      <c r="E6" s="48"/>
      <c r="F6" s="48"/>
      <c r="G6" s="49"/>
      <c r="H6" s="50" t="s">
        <v>5</v>
      </c>
    </row>
    <row r="7" spans="2:9" ht="30" customHeight="1" thickBot="1" x14ac:dyDescent="0.25">
      <c r="B7" s="46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1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40979777.719999999</v>
      </c>
      <c r="D16" s="24">
        <v>2200000</v>
      </c>
      <c r="E16" s="26">
        <f t="shared" si="0"/>
        <v>43179777.719999999</v>
      </c>
      <c r="F16" s="24">
        <f>45824184.66-217.29</f>
        <v>45823967.369999997</v>
      </c>
      <c r="G16" s="24">
        <f>45824184.66-217.29</f>
        <v>45823967.369999997</v>
      </c>
      <c r="H16" s="26">
        <f t="shared" si="1"/>
        <v>4844189.6499999985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14838178.310000001</v>
      </c>
      <c r="D37" s="22">
        <f t="shared" ref="D37:G37" si="8">D38</f>
        <v>-8309562.1100000003</v>
      </c>
      <c r="E37" s="28">
        <f t="shared" si="3"/>
        <v>6528616.2000000002</v>
      </c>
      <c r="F37" s="22">
        <f t="shared" si="8"/>
        <v>8588122.3699999992</v>
      </c>
      <c r="G37" s="22">
        <f t="shared" si="8"/>
        <v>8588122.3699999992</v>
      </c>
      <c r="H37" s="26">
        <f t="shared" si="7"/>
        <v>-6250055.9400000013</v>
      </c>
    </row>
    <row r="38" spans="2:8" x14ac:dyDescent="0.2">
      <c r="B38" s="13" t="s">
        <v>40</v>
      </c>
      <c r="C38" s="25">
        <v>14838178.310000001</v>
      </c>
      <c r="D38" s="25">
        <v>-8309562.1100000003</v>
      </c>
      <c r="E38" s="28">
        <f t="shared" si="3"/>
        <v>6528616.2000000002</v>
      </c>
      <c r="F38" s="25">
        <v>8588122.3699999992</v>
      </c>
      <c r="G38" s="25">
        <v>8588122.3699999992</v>
      </c>
      <c r="H38" s="28">
        <f t="shared" si="7"/>
        <v>-6250055.9400000013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2">
        <f>SUM(C10:C17,C30,C36,C37,C39)</f>
        <v>55817956.030000001</v>
      </c>
      <c r="D43" s="52">
        <f t="shared" ref="D43:H43" si="10">SUM(D10:D17,D30,D36,D37,D39)</f>
        <v>-6109562.1100000003</v>
      </c>
      <c r="E43" s="32">
        <f t="shared" si="10"/>
        <v>49708393.920000002</v>
      </c>
      <c r="F43" s="52">
        <f t="shared" si="10"/>
        <v>54412089.739999995</v>
      </c>
      <c r="G43" s="52">
        <f t="shared" si="10"/>
        <v>54412089.739999995</v>
      </c>
      <c r="H43" s="32">
        <f t="shared" si="10"/>
        <v>-1405866.2900000028</v>
      </c>
    </row>
    <row r="44" spans="2:8" x14ac:dyDescent="0.2">
      <c r="B44" s="7" t="s">
        <v>45</v>
      </c>
      <c r="C44" s="52"/>
      <c r="D44" s="52"/>
      <c r="E44" s="32"/>
      <c r="F44" s="52"/>
      <c r="G44" s="52"/>
      <c r="H44" s="32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133681640.26000001</v>
      </c>
      <c r="D48" s="22">
        <f t="shared" ref="D48:G48" si="11">SUM(D49:D56)</f>
        <v>44556153</v>
      </c>
      <c r="E48" s="26">
        <f>SUM(E49:E56)</f>
        <v>178237793.25999999</v>
      </c>
      <c r="F48" s="22">
        <f t="shared" si="11"/>
        <v>178237786.44999999</v>
      </c>
      <c r="G48" s="22">
        <f t="shared" si="11"/>
        <v>178237786.44999999</v>
      </c>
      <c r="H48" s="26">
        <f>SUM(H49:H56)</f>
        <v>44556146.189999983</v>
      </c>
    </row>
    <row r="49" spans="2:8" ht="24" x14ac:dyDescent="0.2">
      <c r="B49" s="10" t="s">
        <v>49</v>
      </c>
      <c r="C49" s="25">
        <v>133681640.26000001</v>
      </c>
      <c r="D49" s="25">
        <f>44555935.71+217.29</f>
        <v>44556153</v>
      </c>
      <c r="E49" s="28">
        <f>SUM(C49:D49)</f>
        <v>178237793.25999999</v>
      </c>
      <c r="F49" s="25">
        <f>178237793.26-6.81</f>
        <v>178237786.44999999</v>
      </c>
      <c r="G49" s="25">
        <f>178237793.26-6.81</f>
        <v>178237786.44999999</v>
      </c>
      <c r="H49" s="28">
        <f>SUM(G49-C49)</f>
        <v>44556146.189999983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133681640.26000001</v>
      </c>
      <c r="D68" s="22">
        <f t="shared" ref="D68:G68" si="18">SUM(D48,D57,D62,D65,D66)</f>
        <v>44556153</v>
      </c>
      <c r="E68" s="26">
        <f t="shared" si="18"/>
        <v>178237793.25999999</v>
      </c>
      <c r="F68" s="22">
        <f t="shared" si="18"/>
        <v>178237786.44999999</v>
      </c>
      <c r="G68" s="22">
        <f t="shared" si="18"/>
        <v>178237786.44999999</v>
      </c>
      <c r="H68" s="26">
        <f>SUM(H48,H57,H62,H65,H66)</f>
        <v>44556146.189999983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189499596.29000002</v>
      </c>
      <c r="D73" s="22">
        <f t="shared" ref="D73:G73" si="21">SUM(D43,D68,D70)</f>
        <v>38446590.890000001</v>
      </c>
      <c r="E73" s="26">
        <f t="shared" si="21"/>
        <v>227946187.18000001</v>
      </c>
      <c r="F73" s="22">
        <f t="shared" si="21"/>
        <v>232649876.19</v>
      </c>
      <c r="G73" s="22">
        <f t="shared" si="21"/>
        <v>232649876.19</v>
      </c>
      <c r="H73" s="26">
        <f>SUM(H43,H68,H70)</f>
        <v>43150279.899999976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97" spans="17:17" x14ac:dyDescent="0.2">
      <c r="Q97" s="3"/>
    </row>
  </sheetData>
  <sheetProtection algorithmName="SHA-512" hashValue="aWAhK8Fhe6XwSgMrGvEJCYG1ZCA7vpL4jPlvEIjSBKu7x6N+vJlvQzQQjeVikcFCkGof/8TVvqilqMRnRuy12g==" saltValue="NGiILVHHr7fmT6mLCE9Arg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3622047244094491" right="0.23622047244094491" top="0.74803149606299213" bottom="0.74803149606299213" header="0.31496062992125984" footer="0.31496062992125984"/>
  <pageSetup scale="8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UPNECH</cp:lastModifiedBy>
  <cp:lastPrinted>2022-07-07T20:27:38Z</cp:lastPrinted>
  <dcterms:created xsi:type="dcterms:W3CDTF">2020-01-08T20:55:35Z</dcterms:created>
  <dcterms:modified xsi:type="dcterms:W3CDTF">2023-01-26T19:21:40Z</dcterms:modified>
</cp:coreProperties>
</file>